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sktop-carlos\planejamento\LOCAÇÃO DE EQUIPAMENTO LABORATORIAL\"/>
    </mc:Choice>
  </mc:AlternateContent>
  <xr:revisionPtr revIDLastSave="0" documentId="13_ncr:1_{BE4D5534-208B-4EED-B770-383EDFC3A2D9}" xr6:coauthVersionLast="47" xr6:coauthVersionMax="47" xr10:uidLastSave="{00000000-0000-0000-0000-000000000000}"/>
  <bookViews>
    <workbookView xWindow="-108" yWindow="-108" windowWidth="23256" windowHeight="12456" activeTab="2" xr2:uid="{648C8122-C713-4916-AD86-F94868B56C22}"/>
  </bookViews>
  <sheets>
    <sheet name="APÊNDICE I - ESPECIF. E QUANT." sheetId="1" r:id="rId1"/>
    <sheet name="APÊNDICE II-MEMÓRIA DE CÁLCULO" sheetId="2" r:id="rId2"/>
    <sheet name="APÊNDICE III - MAPA DE PREÇOS" sheetId="3" r:id="rId3"/>
  </sheets>
  <definedNames>
    <definedName name="_xlnm._FilterDatabase" localSheetId="2" hidden="1">'APÊNDICE III - MAPA DE PREÇOS'!$A$4:$L$28</definedName>
    <definedName name="_xlnm._FilterDatabase" localSheetId="1" hidden="1">'APÊNDICE II-MEMÓRIA DE CÁLCULO'!$A$5:$I$11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 l="1"/>
  <c r="H8" i="2"/>
  <c r="H9" i="2"/>
  <c r="H6" i="2"/>
  <c r="H4" i="2"/>
  <c r="I7" i="1"/>
  <c r="I8" i="1"/>
  <c r="I9" i="1"/>
  <c r="I6" i="1"/>
  <c r="C7" i="1"/>
  <c r="C8" i="1"/>
  <c r="C9" i="1"/>
  <c r="B7" i="1"/>
  <c r="B8" i="1"/>
  <c r="B9" i="1"/>
  <c r="E7" i="1"/>
  <c r="E8" i="1"/>
  <c r="E9" i="1"/>
  <c r="D7" i="1"/>
  <c r="D8" i="1"/>
  <c r="D9" i="1"/>
  <c r="G7" i="1"/>
  <c r="G8" i="1"/>
  <c r="G9" i="1"/>
  <c r="J9" i="1" s="1"/>
  <c r="G6" i="1"/>
  <c r="E6" i="1"/>
  <c r="D6" i="1"/>
  <c r="C6" i="1"/>
  <c r="B6" i="1"/>
  <c r="A3" i="1"/>
  <c r="J7" i="3"/>
  <c r="J8" i="3"/>
  <c r="F7" i="3"/>
  <c r="K7" i="3" s="1"/>
  <c r="F8" i="3"/>
  <c r="E7" i="3"/>
  <c r="E8" i="3"/>
  <c r="C7" i="3"/>
  <c r="C8" i="3"/>
  <c r="B7" i="3"/>
  <c r="B8" i="3"/>
  <c r="D8" i="3"/>
  <c r="D7" i="3"/>
  <c r="J8" i="1" l="1"/>
  <c r="K8" i="3"/>
  <c r="J6" i="3"/>
  <c r="J7" i="1" s="1"/>
  <c r="J5" i="3"/>
  <c r="J6" i="1" s="1"/>
  <c r="I10" i="1" s="1"/>
  <c r="B6" i="3" l="1"/>
  <c r="C6" i="3"/>
  <c r="E6" i="3"/>
  <c r="D6" i="3"/>
  <c r="D5" i="3"/>
  <c r="E5" i="3"/>
  <c r="A3" i="3" l="1"/>
  <c r="C5" i="3" l="1"/>
  <c r="B5" i="3"/>
  <c r="F6" i="3" l="1"/>
  <c r="K6" i="3" s="1"/>
  <c r="F5" i="3" l="1"/>
  <c r="K5" i="3" s="1"/>
  <c r="J9" i="3" s="1"/>
</calcChain>
</file>

<file path=xl/sharedStrings.xml><?xml version="1.0" encoding="utf-8"?>
<sst xmlns="http://schemas.openxmlformats.org/spreadsheetml/2006/main" count="76" uniqueCount="48">
  <si>
    <t>APÊNDICE II
TERMO DE REFERÊNCIA
MEMÓRIA DE CÁLCULO</t>
  </si>
  <si>
    <t>ITEM</t>
  </si>
  <si>
    <t>SKU</t>
  </si>
  <si>
    <t>CATMAT</t>
  </si>
  <si>
    <t>DESCRIÇÃO</t>
  </si>
  <si>
    <t>UNIDADE DE MEDIDA</t>
  </si>
  <si>
    <t>QUANT.</t>
  </si>
  <si>
    <t xml:space="preserve">VALOR TOTAL </t>
  </si>
  <si>
    <t>Técnicas de previsão de demanda utilizadas:</t>
  </si>
  <si>
    <t>Foi utilizada mediante informações qualitativas, tais como pesquisas de opinião e informações prestadas por funcionários.</t>
  </si>
  <si>
    <t>[1] Os formulários preenchidos sobre a técnica de predileção constam em anexo.</t>
  </si>
  <si>
    <t>[2] As informações constantes sobre a técnica de explicação constam em anexo.</t>
  </si>
  <si>
    <t>[3] Os relatórios que demonstram a série histórica constam em anexo.</t>
  </si>
  <si>
    <t>APÊNDICE III
TERMO DE REFERÊNCIA
MAPA DE PREÇOS</t>
  </si>
  <si>
    <t>MÉDIA PONDERADA</t>
  </si>
  <si>
    <t>Foi utilizada para descobrir o valor médio de um conjunto de dados sem que haja grandes distorções no seu resultado.</t>
  </si>
  <si>
    <t>Obs1: N/A significa "Não se Aplica".</t>
  </si>
  <si>
    <t xml:space="preserve">BANCO  DE PREÇO </t>
  </si>
  <si>
    <t>-</t>
  </si>
  <si>
    <t>DESCRITIVO</t>
  </si>
  <si>
    <t xml:space="preserve">APÊNDICE I
TERMO DE REFERÊNCIA
ESPECIF. E QUANT. </t>
  </si>
  <si>
    <t xml:space="preserve">FONTE/
REFERÊNCIA
</t>
  </si>
  <si>
    <t>EXPLICAÇÃO[2]:</t>
  </si>
  <si>
    <t>Foi utilizada nos casos em que se pode traçar um paralelo entre a evolução da demanda e o incremento do número de clientes internos/externos da organização, o número de contratos firmados etc.</t>
  </si>
  <si>
    <t>Foi utilizada nos casos em que é possível a aplicação da técnica quantitativa, que prima unicamente pelo tratamento de dados de uma série histórica de consumo, de forma a obter a previsão para períodos subsequentes.</t>
  </si>
  <si>
    <t xml:space="preserve">TOTAL GERAL DE MESES 
</t>
  </si>
  <si>
    <t xml:space="preserve">MÊS </t>
  </si>
  <si>
    <r>
      <rPr>
        <b/>
        <sz val="11"/>
        <color theme="1" tint="4.9989318521683403E-2"/>
        <rFont val="Arial Narrow"/>
        <family val="2"/>
      </rPr>
      <t xml:space="preserve">OBS: </t>
    </r>
    <r>
      <rPr>
        <sz val="11"/>
        <color theme="1" tint="4.9989318521683403E-2"/>
        <rFont val="Arial Narrow"/>
        <family val="2"/>
      </rPr>
      <t>Os quantitativos apresentados nesta memória de cálculo foram definidos com base no método de predileção, fundamentado em informações fornecidas por profissionais especializados com conhecimento técnico e prático sobre a realidade do município, como a Sra. Camilla Larisse Silva, Supervisora Responsável pelo Laboratório Municipal de Toritama. Diante do crescimento contínuo da demanda por exames laboratoriais e da necessidade de garantir a regularidade dos serviços prestados à população, tornou-se essencial adotar uma metodologia que representasse fielmente o consumo e a capacidade operacional da unidade. A colaboração técnica dos profissionais envolvidos foi decisiva para assegurar a precisão das estimativas apresentadas, garantindo o adequado planejamento para o abastecimento e funcionamento do laboratório, especialmente no que se refere à utilização de equipamentos e insumos necessários à realização de exames de bioquímica e hematologia. Tal abordagem visa prevenir desabastecimentos e assegurar a continuidade e qualidade dos serviços laboratoriais prestados à população de Toritama. Tais circunstâncias, alheias à vontade da Administração, impactam diretamente o abastecimento e a operação regular dos serviços laboratoriais, exigindo a adoção de medidas imediatas, dada a essencialidade dos equipamentos, reagentes, diluentes e soluções para o atendimento eficaz e contínuo da população usuária do SUS no município.</t>
    </r>
  </si>
  <si>
    <t>UNIDADE DE  MEDIDA</t>
  </si>
  <si>
    <t>DE MÊS
(a.1)</t>
  </si>
  <si>
    <t>DE EQUIPAMENTO
(a.2)</t>
  </si>
  <si>
    <t>VALOR MENSAL
(b)</t>
  </si>
  <si>
    <t>VALOR TOTAL MENSAL
(c) = a.2 x b</t>
  </si>
  <si>
    <t>Locação de equipamento analisador hematológico automatizado - em regime de comodato, tipo sistema fechado, novo, de primeiro uso e fabricação recente (máximo 12 meses), com fornecimento contínuo de todos os reagentes, controles, calibradores, consumíveis e acessórios necessários ao pleno funcionamento, devidamente registrados ou notificados na ANVISA. O equipamento deverá realizar hemograma completo com, no mínimo, 18 parâmetros (WBC, LYM#, MID#, GRA#, LYM%, MID%, GRA%, RBC, HGB, HCT, MCV, MCH, MCHC, RDW, PLT, MPV, PCT e PDW), com diferenciação leucocitária de 3 partes, produtividade mínima de 40 amostras por hora, volume de amostra ≤ 20 µL, capacidade de armazenamento de no mínimo 2.000 resultados com histogramas, software em português com interface compatível com impressora (interna ou externa) e sistema LIS, preferencialmente com integração bidirecional (bidi). Deve acompanhar nobreak, impressora compatível, homogeneizador de tubos (quando aplicável), instalação, calibração, validação, treinamento da equipe técnica e manutenção preventiva e corretiva durante toda a vigência contratual, com suporte técnico local em até 48 horas úteis e substituição do equipamento em caso de falha não solucionada no prazo. A amostragem poderá ser manual ou automática, com suporte para racks, conforme modelo ofertado.</t>
  </si>
  <si>
    <t>Locação de analisador bioquímico automatizado - novo, de primeiro uso, com fabricação recente (no máximo 12 meses), cedido em regime de comodato, incluindo o fornecimento contínuo de todos os reagentes, controles, calibradores, consumíveis e acessórios necessários para a realização de exames laboratoriais de rotina e urgência, como glicose, ureia, creatinina, TGO, TGP, gama GT, colesterol total e frações, triglicerídeos, ácido úrico, fosfatase alcalina, bilirrubinas, entre outros. O equipamento deve operar em sistema fechado, com capacidade mínima de 200 testes por hora, aceitar amostragem automática ou manual, com bandeja para tubos ou racks e compartimento refrigerado para reagentes. Deve possuir sistema de leitura fotométrico, interface de usuário em português, armazenamento de resultados com rastreabilidade e compatibilidade com sistema LIS, preferencialmente com interface bidirecional. A locação deve incluir instalação, calibração, validação e treinamento da equipe técnica, bem como manutenção preventiva e corretiva durante toda a vigência contratual, com suporte técnico local em até 48 horas úteis e substituição do equipamento em caso de falha não solucionada nesse prazo. A impressora fornecida deve ser totalmente compatível com o sistema do equipamento, permitindo a emissão direta dos resultados.</t>
  </si>
  <si>
    <t>Locação de analisador automatizado de coagulação – novo, de primeiro uso e fabricação recente (máximo 12 meses), cedido em regime de comodato, com fornecimento contínuo de todos os reagentes, controles, calibradores, consumíveis e acessórios compatíveis, devidamente registrados ou notificados na ANVISA. O equipamento deverá operar em sistema semiautomático, com pelo menos 1 canal de medição, controle de temperatura constante (37 °C ± 0,1 °C), cronômetro interno e detecção fotométrica para determinação dos principais testes de coagulação: TP (tempo de protrombina), TTPA (tempo de tromboplastina parcial ativada), TT (tempo de trombina) e fibrinogênio, entre outros. Deve dispor de incubadora para reagentes e amostras, pipetador manual ou embutido, tela de fácil visualização com interface em português e capacidade de armazenamento de resultados. O equipamento deve ser fornecido com impressora compatível para emissão direta de resultados e permitir exportação de dados para sistemas externos (pendrive ou conexão serial, quando aplicável). A locação inclui instalação, calibração, validação do sistema, treinamento da equipe técnica, manutenção preventiva e corretiva durante toda a vigência contratual, suporte técnico com atendimento local em até 48 horas úteis e substituição do equipamento em caso de falha não resolvida dentro do prazo. Deverão ser disponibilizados coagulômetros com múltiplos canais para os laboratórios de urgência, a fim de garantir maior agilidade e eficiência no processamento das amostras.</t>
  </si>
  <si>
    <t>Locação de analisador automatizado para ionograma - novo, de primeiro uso e fabricação recente (máximo 12 meses), cedido em regime de comodato, com fornecimento contínuo de todos os reagentes, calibradores, controles, consumíveis e acessórios necessários para a realização de exames de eletrólitos, incluindo sódio (Na+), potássio (K+), cálcio (Ca2+), cloro (Cl-), bicarbonato (HCO3-), magnésio (Mg2+) e outros parâmetros eletrolíticos essenciais. O equipamento deve operar em sistema fechado ou semiaberto, com sistema de leitura por eletrodos seletivos de íons, capacidade para processamento mínimo de 100 amostras por hora, interface de operação em português, armazenamento seguro dos resultados com rastreabilidade, compatibilidade com sistema LIS preferencialmente com comunicação bidirecional (bidi) e interface com impressora integrada ou externa totalmente compatível com o software do equipamento. A locação deve incluir instalação, calibração, validação, treinamento da equipe técnica, manutenção preventiva e corretiva durante toda a vigência contratual, suporte técnico local com atendimento em até 48 horas úteis e substituição do equipamento em caso de falha não solucionada dentro do prazo.</t>
  </si>
  <si>
    <r>
      <t>PREDILEÇÃO</t>
    </r>
    <r>
      <rPr>
        <b/>
        <vertAlign val="superscript"/>
        <sz val="11"/>
        <color rgb="FF000000"/>
        <rFont val="Arial Narrow"/>
        <family val="2"/>
      </rPr>
      <t>[1]</t>
    </r>
    <r>
      <rPr>
        <b/>
        <sz val="11"/>
        <color rgb="FF000000"/>
        <rFont val="Arial Narrow"/>
        <family val="2"/>
      </rPr>
      <t>:</t>
    </r>
  </si>
  <si>
    <r>
      <t>PROJEÇÃO</t>
    </r>
    <r>
      <rPr>
        <b/>
        <vertAlign val="superscript"/>
        <sz val="11"/>
        <color rgb="FF000000"/>
        <rFont val="Arial Narrow"/>
        <family val="2"/>
      </rPr>
      <t xml:space="preserve"> [3]</t>
    </r>
    <r>
      <rPr>
        <b/>
        <sz val="11"/>
        <color rgb="FF000000"/>
        <rFont val="Arial Narrow"/>
        <family val="2"/>
      </rPr>
      <t>:</t>
    </r>
  </si>
  <si>
    <t>VALOR DA LOCAÇÃO POR MÊS</t>
  </si>
  <si>
    <t xml:space="preserve">VALOR MÁXIMO MENSAL </t>
  </si>
  <si>
    <t xml:space="preserve">VALOR TOTAL MÁXIMO </t>
  </si>
  <si>
    <t>VALOR TOTAL GERAL</t>
  </si>
  <si>
    <t xml:space="preserve">QUANTIDADE DE EXAMES POR MÊS </t>
  </si>
  <si>
    <t>ILIMITADO CONFORME O NECESSÁRIO</t>
  </si>
  <si>
    <t>QUANTIDADE</t>
  </si>
  <si>
    <t>LOCAÇÃO DE EQUIPAMENTO LABORATORIAL E FORNECIMENTO DE REAGENTES, DILUENTES E SOLUÇÕES</t>
  </si>
  <si>
    <r>
      <t xml:space="preserve">Toritama - PE, 06 de outubro de 2025
</t>
    </r>
    <r>
      <rPr>
        <b/>
        <sz val="11"/>
        <color theme="1"/>
        <rFont val="Arial Narrow"/>
        <family val="2"/>
      </rPr>
      <t>Heleno Vanderlei Cardozo da Silva</t>
    </r>
    <r>
      <rPr>
        <sz val="11"/>
        <color theme="1"/>
        <rFont val="Arial Narrow"/>
        <family val="2"/>
      </rPr>
      <t xml:space="preserve"> 
Auxilliar de Gestão
Secretaria de Administração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</si>
</sst>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quot;R$&quot;\ #,##0.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Narrow"/>
      <family val="2"/>
    </font>
    <font>
      <sz val="11"/>
      <color theme="1"/>
      <name val="Arial Narrow"/>
      <family val="2"/>
    </font>
    <font>
      <sz val="10"/>
      <color theme="1"/>
      <name val="Arial"/>
      <family val="2"/>
    </font>
    <font>
      <sz val="11"/>
      <color theme="1" tint="4.9989318521683403E-2"/>
      <name val="Arial Narrow"/>
      <family val="2"/>
    </font>
    <font>
      <sz val="10"/>
      <color rgb="FF000000"/>
      <name val="Times New Roman"/>
      <family val="1"/>
    </font>
    <font>
      <b/>
      <sz val="11"/>
      <name val="Arial Narrow"/>
      <family val="2"/>
    </font>
    <font>
      <b/>
      <sz val="11"/>
      <color rgb="FF000000"/>
      <name val="Arial Narrow"/>
      <family val="2"/>
    </font>
    <font>
      <sz val="11"/>
      <name val="Arial Narrow"/>
      <family val="2"/>
    </font>
    <font>
      <b/>
      <sz val="11"/>
      <color theme="1" tint="4.9989318521683403E-2"/>
      <name val="Arial Narrow"/>
      <family val="2"/>
    </font>
    <font>
      <sz val="11"/>
      <color rgb="FF000000"/>
      <name val="Arial Narrow"/>
      <family val="2"/>
    </font>
    <font>
      <sz val="11"/>
      <color rgb="FFFF0000"/>
      <name val="Arial Narrow"/>
      <family val="2"/>
    </font>
    <font>
      <b/>
      <vertAlign val="superscript"/>
      <sz val="11"/>
      <color rgb="FF000000"/>
      <name val="Arial Narrow"/>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5" fillId="0" borderId="0"/>
    <xf numFmtId="43" fontId="7" fillId="0" borderId="0" applyFont="0" applyFill="0" applyBorder="0" applyAlignment="0" applyProtection="0"/>
  </cellStyleXfs>
  <cellXfs count="99">
    <xf numFmtId="0" fontId="0" fillId="0" borderId="0" xfId="0"/>
    <xf numFmtId="0" fontId="0" fillId="0" borderId="0" xfId="0" applyProtection="1">
      <protection locked="0"/>
    </xf>
    <xf numFmtId="0" fontId="2" fillId="0" borderId="0" xfId="0" applyFont="1" applyProtection="1">
      <protection locked="0"/>
    </xf>
    <xf numFmtId="0" fontId="4" fillId="0" borderId="0" xfId="0" applyFont="1" applyAlignment="1">
      <alignment horizontal="center" vertical="center" wrapText="1"/>
    </xf>
    <xf numFmtId="0" fontId="4" fillId="0" borderId="0" xfId="0" applyFont="1" applyAlignment="1">
      <alignment wrapText="1"/>
    </xf>
    <xf numFmtId="0" fontId="3" fillId="0" borderId="0" xfId="0" applyFont="1" applyAlignment="1">
      <alignment wrapText="1"/>
    </xf>
    <xf numFmtId="0" fontId="4" fillId="0" borderId="0" xfId="0" applyFont="1" applyAlignment="1">
      <alignment horizontal="center" vertical="center"/>
    </xf>
    <xf numFmtId="164" fontId="4" fillId="2" borderId="0" xfId="0" applyNumberFormat="1" applyFont="1" applyFill="1" applyAlignment="1">
      <alignment horizontal="center" vertical="center" wrapText="1"/>
    </xf>
    <xf numFmtId="0" fontId="4" fillId="0" borderId="0" xfId="0" applyFont="1"/>
    <xf numFmtId="0" fontId="0" fillId="2" borderId="0" xfId="0" applyFill="1" applyProtection="1">
      <protection locked="0"/>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top" wrapText="1"/>
    </xf>
    <xf numFmtId="0" fontId="4" fillId="0" borderId="0" xfId="0" applyFont="1" applyProtection="1">
      <protection locked="0"/>
    </xf>
    <xf numFmtId="0" fontId="4" fillId="2" borderId="0" xfId="0" applyFont="1" applyFill="1" applyProtection="1">
      <protection locked="0"/>
    </xf>
    <xf numFmtId="0" fontId="3" fillId="4"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 fillId="0" borderId="0" xfId="0" applyFont="1" applyProtection="1">
      <protection locked="0"/>
    </xf>
    <xf numFmtId="0" fontId="4" fillId="0" borderId="0" xfId="0" applyFont="1" applyAlignment="1" applyProtection="1">
      <alignment horizontal="justify" vertical="top"/>
      <protection locked="0"/>
    </xf>
    <xf numFmtId="0" fontId="3" fillId="4" borderId="1" xfId="2"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3" fillId="3" borderId="1" xfId="2" applyFont="1" applyFill="1" applyBorder="1" applyAlignment="1">
      <alignment horizontal="center" vertical="center" wrapText="1"/>
    </xf>
    <xf numFmtId="164" fontId="4" fillId="3" borderId="1" xfId="2"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4" fontId="10" fillId="3"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1" fontId="10" fillId="5"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4" fillId="2" borderId="1" xfId="0" applyFont="1" applyFill="1" applyBorder="1" applyAlignment="1">
      <alignment horizontal="justify" vertical="top" wrapText="1"/>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2" fillId="2" borderId="1" xfId="0" applyFont="1" applyFill="1" applyBorder="1" applyAlignment="1">
      <alignment horizontal="justify" vertical="top" wrapText="1"/>
    </xf>
    <xf numFmtId="164" fontId="4" fillId="2" borderId="0" xfId="0" applyNumberFormat="1" applyFont="1" applyFill="1" applyAlignment="1">
      <alignment wrapText="1"/>
    </xf>
    <xf numFmtId="0" fontId="4" fillId="2" borderId="0" xfId="0" applyFont="1" applyFill="1" applyAlignment="1">
      <alignment wrapText="1"/>
    </xf>
    <xf numFmtId="0" fontId="4" fillId="0" borderId="0" xfId="0" applyFont="1" applyAlignment="1">
      <alignment horizontal="center"/>
    </xf>
    <xf numFmtId="0" fontId="4" fillId="0" borderId="0" xfId="0" applyFont="1" applyAlignment="1">
      <alignment vertical="center"/>
    </xf>
    <xf numFmtId="1" fontId="3" fillId="2" borderId="1" xfId="0" applyNumberFormat="1" applyFont="1" applyFill="1" applyBorder="1" applyAlignment="1">
      <alignment horizontal="center" vertical="center" wrapText="1"/>
    </xf>
    <xf numFmtId="0" fontId="3" fillId="0" borderId="0" xfId="0" applyFont="1"/>
    <xf numFmtId="1" fontId="8" fillId="2" borderId="1" xfId="0" applyNumberFormat="1"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164" fontId="4" fillId="0" borderId="0" xfId="0" applyNumberFormat="1" applyFont="1" applyAlignment="1">
      <alignment horizontal="center" vertical="center"/>
    </xf>
    <xf numFmtId="164" fontId="8" fillId="4"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top" wrapText="1"/>
    </xf>
    <xf numFmtId="0" fontId="3" fillId="0" borderId="1" xfId="0" applyFont="1" applyBorder="1" applyAlignment="1">
      <alignment horizontal="center" vertical="center" wrapText="1"/>
    </xf>
    <xf numFmtId="1" fontId="4" fillId="0" borderId="1" xfId="0" applyNumberFormat="1" applyFont="1" applyBorder="1" applyAlignment="1">
      <alignment horizontal="center" vertical="center"/>
    </xf>
    <xf numFmtId="0" fontId="10" fillId="0" borderId="1" xfId="0" applyFont="1" applyBorder="1" applyAlignment="1">
      <alignment horizontal="center" vertical="center"/>
    </xf>
    <xf numFmtId="164" fontId="4" fillId="0" borderId="1" xfId="1" applyNumberFormat="1" applyFont="1" applyBorder="1" applyAlignment="1">
      <alignment horizontal="center" vertical="center"/>
    </xf>
    <xf numFmtId="164" fontId="4" fillId="0" borderId="1" xfId="0" applyNumberFormat="1" applyFont="1" applyBorder="1" applyAlignment="1">
      <alignment horizontal="center" vertical="center"/>
    </xf>
    <xf numFmtId="164" fontId="10" fillId="0" borderId="0" xfId="0" applyNumberFormat="1" applyFont="1" applyAlignment="1">
      <alignment horizontal="center" vertical="center"/>
    </xf>
    <xf numFmtId="0" fontId="4" fillId="0" borderId="0" xfId="0" applyFont="1" applyAlignment="1">
      <alignment horizontal="center"/>
    </xf>
    <xf numFmtId="164" fontId="3" fillId="0" borderId="2"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164" fontId="3" fillId="4" borderId="5"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justify" vertical="top" wrapText="1"/>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9" fillId="6" borderId="1" xfId="0" applyFont="1" applyFill="1" applyBorder="1" applyAlignment="1" applyProtection="1">
      <alignment horizontal="center" vertical="center"/>
      <protection locked="0"/>
    </xf>
    <xf numFmtId="0" fontId="12" fillId="0" borderId="1" xfId="0" applyFont="1" applyBorder="1" applyAlignment="1">
      <alignment horizontal="left" vertical="center" wrapText="1"/>
    </xf>
    <xf numFmtId="0" fontId="9" fillId="0" borderId="1"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4" fillId="0" borderId="0" xfId="0" applyFont="1" applyAlignment="1">
      <alignment horizontal="center" wrapText="1"/>
    </xf>
    <xf numFmtId="0" fontId="8" fillId="4" borderId="1" xfId="0" applyFont="1" applyFill="1" applyBorder="1" applyAlignment="1">
      <alignment horizontal="center" vertical="center" wrapText="1"/>
    </xf>
    <xf numFmtId="0" fontId="4" fillId="0" borderId="0" xfId="0" applyFont="1" applyAlignment="1">
      <alignment horizontal="left" vertical="center" wrapText="1"/>
    </xf>
    <xf numFmtId="0" fontId="3"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0" fontId="3" fillId="3" borderId="0" xfId="0" applyFont="1" applyFill="1" applyAlignment="1">
      <alignment horizontal="center" wrapText="1"/>
    </xf>
    <xf numFmtId="0" fontId="4" fillId="0" borderId="0" xfId="0" applyFont="1" applyAlignment="1">
      <alignment horizontal="left" wrapText="1"/>
    </xf>
    <xf numFmtId="0" fontId="4" fillId="2" borderId="1" xfId="0" applyFont="1" applyFill="1" applyBorder="1" applyAlignment="1">
      <alignment horizontal="center" vertical="center" wrapText="1"/>
    </xf>
  </cellXfs>
  <cellStyles count="4">
    <cellStyle name="Moeda" xfId="1" builtinId="4"/>
    <cellStyle name="Normal" xfId="0" builtinId="0"/>
    <cellStyle name="Normal 2" xfId="2" xr:uid="{7534BDB4-B80E-498F-B5A9-673E1D338007}"/>
    <cellStyle name="Vírgula 2" xfId="3" xr:uid="{C703174A-DEDE-4C73-BFDE-6A780C9B64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3531729</xdr:colOff>
      <xdr:row>0</xdr:row>
      <xdr:rowOff>96694</xdr:rowOff>
    </xdr:from>
    <xdr:to>
      <xdr:col>5</xdr:col>
      <xdr:colOff>932265</xdr:colOff>
      <xdr:row>0</xdr:row>
      <xdr:rowOff>869960</xdr:rowOff>
    </xdr:to>
    <xdr:pic>
      <xdr:nvPicPr>
        <xdr:cNvPr id="2" name="Imagem 1">
          <a:extLst>
            <a:ext uri="{FF2B5EF4-FFF2-40B4-BE49-F238E27FC236}">
              <a16:creationId xmlns:a16="http://schemas.microsoft.com/office/drawing/2014/main" id="{67A56490-D13E-4677-96F8-9D6CDAB225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9729" y="96694"/>
          <a:ext cx="3140936" cy="773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2961640</xdr:colOff>
      <xdr:row>0</xdr:row>
      <xdr:rowOff>183727</xdr:rowOff>
    </xdr:from>
    <xdr:to>
      <xdr:col>4</xdr:col>
      <xdr:colOff>756641</xdr:colOff>
      <xdr:row>1</xdr:row>
      <xdr:rowOff>88631</xdr:rowOff>
    </xdr:to>
    <xdr:pic>
      <xdr:nvPicPr>
        <xdr:cNvPr id="2" name="Imagem 1">
          <a:extLst>
            <a:ext uri="{FF2B5EF4-FFF2-40B4-BE49-F238E27FC236}">
              <a16:creationId xmlns:a16="http://schemas.microsoft.com/office/drawing/2014/main" id="{2C466BFC-DE61-48FB-A673-9F32A13C39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83573" y="183727"/>
          <a:ext cx="3027401" cy="785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3483144</xdr:colOff>
      <xdr:row>0</xdr:row>
      <xdr:rowOff>59356</xdr:rowOff>
    </xdr:from>
    <xdr:to>
      <xdr:col>6</xdr:col>
      <xdr:colOff>780505</xdr:colOff>
      <xdr:row>1</xdr:row>
      <xdr:rowOff>2360</xdr:rowOff>
    </xdr:to>
    <xdr:pic>
      <xdr:nvPicPr>
        <xdr:cNvPr id="2" name="Imagem 1">
          <a:extLst>
            <a:ext uri="{FF2B5EF4-FFF2-40B4-BE49-F238E27FC236}">
              <a16:creationId xmlns:a16="http://schemas.microsoft.com/office/drawing/2014/main" id="{66DBF006-107B-4540-8122-629532C470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884" y="59356"/>
          <a:ext cx="3164761" cy="788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0CD76-1D52-4598-8281-BF0880F0A7AD}">
  <dimension ref="A1:K10"/>
  <sheetViews>
    <sheetView zoomScale="90" zoomScaleNormal="90" workbookViewId="0">
      <selection activeCell="D4" sqref="D4:D5"/>
    </sheetView>
  </sheetViews>
  <sheetFormatPr defaultColWidth="9.109375" defaultRowHeight="13.8" x14ac:dyDescent="0.25"/>
  <cols>
    <col min="1" max="1" width="6.88671875" style="44" customWidth="1"/>
    <col min="2" max="2" width="8.33203125" style="6" customWidth="1"/>
    <col min="3" max="3" width="10.5546875" style="6" customWidth="1"/>
    <col min="4" max="4" width="69" style="8" bestFit="1" customWidth="1"/>
    <col min="5" max="5" width="14.6640625" style="6" customWidth="1"/>
    <col min="6" max="6" width="19.33203125" style="46" customWidth="1"/>
    <col min="7" max="7" width="13.44140625" style="6" customWidth="1"/>
    <col min="8" max="8" width="19" style="56" customWidth="1"/>
    <col min="9" max="9" width="18.33203125" style="47" customWidth="1"/>
    <col min="10" max="10" width="23.5546875" style="47" customWidth="1"/>
    <col min="11" max="11" width="9.109375" style="47"/>
    <col min="12" max="16384" width="9.109375" style="8"/>
  </cols>
  <sheetData>
    <row r="1" spans="1:11" ht="69.599999999999994" customHeight="1" x14ac:dyDescent="0.25">
      <c r="A1" s="57"/>
      <c r="B1" s="57"/>
      <c r="C1" s="57"/>
      <c r="D1" s="57"/>
      <c r="E1" s="57"/>
      <c r="F1" s="57"/>
      <c r="G1" s="57"/>
      <c r="H1" s="57"/>
      <c r="I1" s="57"/>
      <c r="J1" s="57"/>
    </row>
    <row r="2" spans="1:11" ht="54" customHeight="1" x14ac:dyDescent="0.25">
      <c r="A2" s="63" t="s">
        <v>20</v>
      </c>
      <c r="B2" s="63"/>
      <c r="C2" s="63"/>
      <c r="D2" s="63"/>
      <c r="E2" s="63"/>
      <c r="F2" s="63"/>
      <c r="G2" s="63"/>
      <c r="H2" s="63"/>
      <c r="I2" s="63"/>
      <c r="J2" s="63"/>
    </row>
    <row r="3" spans="1:11" ht="21.75" customHeight="1" x14ac:dyDescent="0.25">
      <c r="A3" s="64" t="str">
        <f>'APÊNDICE II-MEMÓRIA DE CÁLCULO'!A3:I3</f>
        <v>LOCAÇÃO DE EQUIPAMENTO LABORATORIAL E FORNECIMENTO DE REAGENTES, DILUENTES E SOLUÇÕES</v>
      </c>
      <c r="B3" s="64"/>
      <c r="C3" s="64"/>
      <c r="D3" s="64"/>
      <c r="E3" s="64"/>
      <c r="F3" s="64"/>
      <c r="G3" s="64"/>
      <c r="H3" s="64"/>
      <c r="I3" s="64"/>
      <c r="J3" s="64"/>
    </row>
    <row r="4" spans="1:11" s="42" customFormat="1" ht="36" customHeight="1" x14ac:dyDescent="0.3">
      <c r="A4" s="67" t="s">
        <v>1</v>
      </c>
      <c r="B4" s="69" t="s">
        <v>2</v>
      </c>
      <c r="C4" s="69" t="s">
        <v>3</v>
      </c>
      <c r="D4" s="69" t="s">
        <v>4</v>
      </c>
      <c r="E4" s="67" t="s">
        <v>28</v>
      </c>
      <c r="F4" s="67" t="s">
        <v>43</v>
      </c>
      <c r="G4" s="65" t="s">
        <v>45</v>
      </c>
      <c r="H4" s="66"/>
      <c r="I4" s="71" t="s">
        <v>31</v>
      </c>
      <c r="J4" s="71" t="s">
        <v>32</v>
      </c>
      <c r="K4" s="47"/>
    </row>
    <row r="5" spans="1:11" s="41" customFormat="1" ht="45.75" customHeight="1" x14ac:dyDescent="0.25">
      <c r="A5" s="68"/>
      <c r="B5" s="70"/>
      <c r="C5" s="70"/>
      <c r="D5" s="70"/>
      <c r="E5" s="68"/>
      <c r="F5" s="68"/>
      <c r="G5" s="16" t="s">
        <v>29</v>
      </c>
      <c r="H5" s="48" t="s">
        <v>30</v>
      </c>
      <c r="I5" s="72"/>
      <c r="J5" s="72"/>
      <c r="K5" s="47"/>
    </row>
    <row r="6" spans="1:11" ht="304.95" customHeight="1" x14ac:dyDescent="0.25">
      <c r="A6" s="11">
        <v>1</v>
      </c>
      <c r="B6" s="49">
        <f>'APÊNDICE II-MEMÓRIA DE CÁLCULO'!B6</f>
        <v>19809</v>
      </c>
      <c r="C6" s="49" t="str">
        <f>'APÊNDICE II-MEMÓRIA DE CÁLCULO'!C6</f>
        <v>-</v>
      </c>
      <c r="D6" s="50" t="str">
        <f>'APÊNDICE II-MEMÓRIA DE CÁLCULO'!D6</f>
        <v>Locação de equipamento analisador hematológico automatizado - em regime de comodato, tipo sistema fechado, novo, de primeiro uso e fabricação recente (máximo 12 meses), com fornecimento contínuo de todos os reagentes, controles, calibradores, consumíveis e acessórios necessários ao pleno funcionamento, devidamente registrados ou notificados na ANVISA. O equipamento deverá realizar hemograma completo com, no mínimo, 18 parâmetros (WBC, LYM#, MID#, GRA#, LYM%, MID%, GRA%, RBC, HGB, HCT, MCV, MCH, MCHC, RDW, PLT, MPV, PCT e PDW), com diferenciação leucocitária de 3 partes, produtividade mínima de 40 amostras por hora, volume de amostra ≤ 20 µL, capacidade de armazenamento de no mínimo 2.000 resultados com histogramas, software em português com interface compatível com impressora (interna ou externa) e sistema LIS, preferencialmente com integração bidirecional (bidi). Deve acompanhar nobreak, impressora compatível, homogeneizador de tubos (quando aplicável), instalação, calibração, validação, treinamento da equipe técnica e manutenção preventiva e corretiva durante toda a vigência contratual, com suporte técnico local em até 48 horas úteis e substituição do equipamento em caso de falha não solucionada no prazo. A amostragem poderá ser manual ou automática, com suporte para racks, conforme modelo ofertado.</v>
      </c>
      <c r="E6" s="49" t="str">
        <f>'APÊNDICE II-MEMÓRIA DE CÁLCULO'!E6</f>
        <v xml:space="preserve">MÊS </v>
      </c>
      <c r="F6" s="51" t="s">
        <v>44</v>
      </c>
      <c r="G6" s="52">
        <f>'APÊNDICE II-MEMÓRIA DE CÁLCULO'!I6</f>
        <v>12</v>
      </c>
      <c r="H6" s="53">
        <v>1</v>
      </c>
      <c r="I6" s="54">
        <f>'APÊNDICE III - MAPA DE PREÇOS'!I5</f>
        <v>4900</v>
      </c>
      <c r="J6" s="55">
        <f>G6*H6*I6</f>
        <v>58800</v>
      </c>
    </row>
    <row r="7" spans="1:11" ht="304.2" customHeight="1" x14ac:dyDescent="0.25">
      <c r="A7" s="11">
        <v>2</v>
      </c>
      <c r="B7" s="49">
        <f>'APÊNDICE II-MEMÓRIA DE CÁLCULO'!B7</f>
        <v>19810</v>
      </c>
      <c r="C7" s="49" t="str">
        <f>'APÊNDICE II-MEMÓRIA DE CÁLCULO'!C7</f>
        <v>-</v>
      </c>
      <c r="D7" s="50" t="str">
        <f>'APÊNDICE II-MEMÓRIA DE CÁLCULO'!D7</f>
        <v>Locação de analisador bioquímico automatizado - novo, de primeiro uso, com fabricação recente (no máximo 12 meses), cedido em regime de comodato, incluindo o fornecimento contínuo de todos os reagentes, controles, calibradores, consumíveis e acessórios necessários para a realização de exames laboratoriais de rotina e urgência, como glicose, ureia, creatinina, TGO, TGP, gama GT, colesterol total e frações, triglicerídeos, ácido úrico, fosfatase alcalina, bilirrubinas, entre outros. O equipamento deve operar em sistema fechado, com capacidade mínima de 200 testes por hora, aceitar amostragem automática ou manual, com bandeja para tubos ou racks e compartimento refrigerado para reagentes. Deve possuir sistema de leitura fotométrico, interface de usuário em português, armazenamento de resultados com rastreabilidade e compatibilidade com sistema LIS, preferencialmente com interface bidirecional. A locação deve incluir instalação, calibração, validação e treinamento da equipe técnica, bem como manutenção preventiva e corretiva durante toda a vigência contratual, com suporte técnico local em até 48 horas úteis e substituição do equipamento em caso de falha não solucionada nesse prazo. A impressora fornecida deve ser totalmente compatível com o sistema do equipamento, permitindo a emissão direta dos resultados.</v>
      </c>
      <c r="E7" s="49" t="str">
        <f>'APÊNDICE II-MEMÓRIA DE CÁLCULO'!E7</f>
        <v xml:space="preserve">MÊS </v>
      </c>
      <c r="F7" s="51" t="s">
        <v>44</v>
      </c>
      <c r="G7" s="52">
        <f>'APÊNDICE II-MEMÓRIA DE CÁLCULO'!I7</f>
        <v>12</v>
      </c>
      <c r="H7" s="53">
        <v>1</v>
      </c>
      <c r="I7" s="54">
        <f>'APÊNDICE III - MAPA DE PREÇOS'!I6</f>
        <v>6650</v>
      </c>
      <c r="J7" s="55">
        <f t="shared" ref="J7:J9" si="0">G7*H7*I7</f>
        <v>79800</v>
      </c>
    </row>
    <row r="8" spans="1:11" ht="331.95" customHeight="1" x14ac:dyDescent="0.25">
      <c r="A8" s="11">
        <v>3</v>
      </c>
      <c r="B8" s="49">
        <f>'APÊNDICE II-MEMÓRIA DE CÁLCULO'!B8</f>
        <v>19811</v>
      </c>
      <c r="C8" s="49" t="str">
        <f>'APÊNDICE II-MEMÓRIA DE CÁLCULO'!C8</f>
        <v>-</v>
      </c>
      <c r="D8" s="50" t="str">
        <f>'APÊNDICE II-MEMÓRIA DE CÁLCULO'!D8</f>
        <v>Locação de analisador automatizado de coagulação – novo, de primeiro uso e fabricação recente (máximo 12 meses), cedido em regime de comodato, com fornecimento contínuo de todos os reagentes, controles, calibradores, consumíveis e acessórios compatíveis, devidamente registrados ou notificados na ANVISA. O equipamento deverá operar em sistema semiautomático, com pelo menos 1 canal de medição, controle de temperatura constante (37 °C ± 0,1 °C), cronômetro interno e detecção fotométrica para determinação dos principais testes de coagulação: TP (tempo de protrombina), TTPA (tempo de tromboplastina parcial ativada), TT (tempo de trombina) e fibrinogênio, entre outros. Deve dispor de incubadora para reagentes e amostras, pipetador manual ou embutido, tela de fácil visualização com interface em português e capacidade de armazenamento de resultados. O equipamento deve ser fornecido com impressora compatível para emissão direta de resultados e permitir exportação de dados para sistemas externos (pendrive ou conexão serial, quando aplicável). A locação inclui instalação, calibração, validação do sistema, treinamento da equipe técnica, manutenção preventiva e corretiva durante toda a vigência contratual, suporte técnico com atendimento local em até 48 horas úteis e substituição do equipamento em caso de falha não resolvida dentro do prazo. Deverão ser disponibilizados coagulômetros com múltiplos canais para os laboratórios de urgência, a fim de garantir maior agilidade e eficiência no processamento das amostras.</v>
      </c>
      <c r="E8" s="49" t="str">
        <f>'APÊNDICE II-MEMÓRIA DE CÁLCULO'!E8</f>
        <v xml:space="preserve">MÊS </v>
      </c>
      <c r="F8" s="51" t="s">
        <v>44</v>
      </c>
      <c r="G8" s="52">
        <f>'APÊNDICE II-MEMÓRIA DE CÁLCULO'!I8</f>
        <v>12</v>
      </c>
      <c r="H8" s="53">
        <v>1</v>
      </c>
      <c r="I8" s="54">
        <f>'APÊNDICE III - MAPA DE PREÇOS'!I7</f>
        <v>4473.08</v>
      </c>
      <c r="J8" s="55">
        <f t="shared" si="0"/>
        <v>53676.959999999999</v>
      </c>
    </row>
    <row r="9" spans="1:11" ht="257.25" customHeight="1" x14ac:dyDescent="0.25">
      <c r="A9" s="11">
        <v>4</v>
      </c>
      <c r="B9" s="49">
        <f>'APÊNDICE II-MEMÓRIA DE CÁLCULO'!B9</f>
        <v>19812</v>
      </c>
      <c r="C9" s="49" t="str">
        <f>'APÊNDICE II-MEMÓRIA DE CÁLCULO'!C9</f>
        <v>-</v>
      </c>
      <c r="D9" s="50" t="str">
        <f>'APÊNDICE II-MEMÓRIA DE CÁLCULO'!D9</f>
        <v>Locação de analisador automatizado para ionograma - novo, de primeiro uso e fabricação recente (máximo 12 meses), cedido em regime de comodato, com fornecimento contínuo de todos os reagentes, calibradores, controles, consumíveis e acessórios necessários para a realização de exames de eletrólitos, incluindo sódio (Na+), potássio (K+), cálcio (Ca2+), cloro (Cl-), bicarbonato (HCO3-), magnésio (Mg2+) e outros parâmetros eletrolíticos essenciais. O equipamento deve operar em sistema fechado ou semiaberto, com sistema de leitura por eletrodos seletivos de íons, capacidade para processamento mínimo de 100 amostras por hora, interface de operação em português, armazenamento seguro dos resultados com rastreabilidade, compatibilidade com sistema LIS preferencialmente com comunicação bidirecional (bidi) e interface com impressora integrada ou externa totalmente compatível com o software do equipamento. A locação deve incluir instalação, calibração, validação, treinamento da equipe técnica, manutenção preventiva e corretiva durante toda a vigência contratual, suporte técnico local com atendimento em até 48 horas úteis e substituição do equipamento em caso de falha não solucionada dentro do prazo.</v>
      </c>
      <c r="E9" s="49" t="str">
        <f>'APÊNDICE II-MEMÓRIA DE CÁLCULO'!E9</f>
        <v xml:space="preserve">MÊS </v>
      </c>
      <c r="F9" s="51" t="s">
        <v>44</v>
      </c>
      <c r="G9" s="52">
        <f>'APÊNDICE II-MEMÓRIA DE CÁLCULO'!I9</f>
        <v>12</v>
      </c>
      <c r="H9" s="53">
        <v>1</v>
      </c>
      <c r="I9" s="54">
        <f>'APÊNDICE III - MAPA DE PREÇOS'!I8</f>
        <v>5390</v>
      </c>
      <c r="J9" s="55">
        <f t="shared" si="0"/>
        <v>64680</v>
      </c>
    </row>
    <row r="10" spans="1:11" ht="24.75" customHeight="1" x14ac:dyDescent="0.25">
      <c r="A10" s="60" t="s">
        <v>42</v>
      </c>
      <c r="B10" s="61"/>
      <c r="C10" s="61"/>
      <c r="D10" s="61"/>
      <c r="E10" s="61"/>
      <c r="F10" s="61"/>
      <c r="G10" s="61"/>
      <c r="H10" s="62"/>
      <c r="I10" s="58">
        <f>SUM(J6:J9)</f>
        <v>256956.96</v>
      </c>
      <c r="J10" s="59"/>
    </row>
  </sheetData>
  <mergeCells count="14">
    <mergeCell ref="A1:J1"/>
    <mergeCell ref="I10:J10"/>
    <mergeCell ref="A10:H10"/>
    <mergeCell ref="A2:J2"/>
    <mergeCell ref="A3:J3"/>
    <mergeCell ref="G4:H4"/>
    <mergeCell ref="E4:E5"/>
    <mergeCell ref="D4:D5"/>
    <mergeCell ref="C4:C5"/>
    <mergeCell ref="B4:B5"/>
    <mergeCell ref="A4:A5"/>
    <mergeCell ref="I4:I5"/>
    <mergeCell ref="J4:J5"/>
    <mergeCell ref="F4:F5"/>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C13A-BC29-4E6D-8EBA-48CF77A8B13E}">
  <dimension ref="A1:K142"/>
  <sheetViews>
    <sheetView zoomScale="90" zoomScaleNormal="90" workbookViewId="0">
      <selection activeCell="J19" sqref="J19"/>
    </sheetView>
  </sheetViews>
  <sheetFormatPr defaultColWidth="8.88671875" defaultRowHeight="14.4" x14ac:dyDescent="0.3"/>
  <cols>
    <col min="1" max="1" width="7.5546875" style="36" customWidth="1"/>
    <col min="2" max="2" width="9.88671875" style="37" customWidth="1"/>
    <col min="3" max="3" width="10.5546875" style="37" customWidth="1"/>
    <col min="4" max="4" width="76.33203125" style="22" bestFit="1" customWidth="1"/>
    <col min="5" max="5" width="15.5546875" style="14" customWidth="1"/>
    <col min="6" max="6" width="11.5546875" style="14" customWidth="1"/>
    <col min="7" max="7" width="15.6640625" style="14" customWidth="1"/>
    <col min="8" max="8" width="19" style="21" customWidth="1"/>
    <col min="9" max="9" width="20.5546875" style="15" customWidth="1"/>
    <col min="10" max="11" width="8.88671875" style="14"/>
    <col min="12" max="16384" width="8.88671875" style="1"/>
  </cols>
  <sheetData>
    <row r="1" spans="1:11" ht="69.599999999999994" customHeight="1" x14ac:dyDescent="0.3">
      <c r="A1" s="85"/>
      <c r="B1" s="85"/>
      <c r="C1" s="85"/>
      <c r="D1" s="85"/>
      <c r="E1" s="85"/>
      <c r="F1" s="85"/>
      <c r="G1" s="85"/>
      <c r="H1" s="85"/>
      <c r="I1" s="85"/>
    </row>
    <row r="2" spans="1:11" ht="68.25" customHeight="1" x14ac:dyDescent="0.3">
      <c r="A2" s="86" t="s">
        <v>0</v>
      </c>
      <c r="B2" s="86"/>
      <c r="C2" s="86"/>
      <c r="D2" s="86"/>
      <c r="E2" s="86"/>
      <c r="F2" s="86"/>
      <c r="G2" s="86"/>
      <c r="H2" s="86"/>
      <c r="I2" s="86"/>
    </row>
    <row r="3" spans="1:11" x14ac:dyDescent="0.3">
      <c r="A3" s="87" t="s">
        <v>46</v>
      </c>
      <c r="B3" s="87"/>
      <c r="C3" s="87"/>
      <c r="D3" s="87"/>
      <c r="E3" s="87"/>
      <c r="F3" s="87"/>
      <c r="G3" s="87"/>
      <c r="H3" s="87"/>
      <c r="I3" s="87"/>
    </row>
    <row r="4" spans="1:11" ht="30.6" customHeight="1" x14ac:dyDescent="0.3">
      <c r="A4" s="88" t="s">
        <v>1</v>
      </c>
      <c r="B4" s="88" t="s">
        <v>2</v>
      </c>
      <c r="C4" s="88" t="s">
        <v>3</v>
      </c>
      <c r="D4" s="89" t="s">
        <v>4</v>
      </c>
      <c r="E4" s="88" t="s">
        <v>5</v>
      </c>
      <c r="F4" s="65" t="s">
        <v>45</v>
      </c>
      <c r="G4" s="66"/>
      <c r="H4" s="67" t="str">
        <f>'APÊNDICE III - MAPA DE PREÇOS'!$G$4</f>
        <v xml:space="preserve">QUANTIDADE DE EXAMES POR MÊS </v>
      </c>
      <c r="I4" s="64" t="s">
        <v>25</v>
      </c>
    </row>
    <row r="5" spans="1:11" ht="64.5" customHeight="1" x14ac:dyDescent="0.3">
      <c r="A5" s="88"/>
      <c r="B5" s="88"/>
      <c r="C5" s="88"/>
      <c r="D5" s="90"/>
      <c r="E5" s="88"/>
      <c r="F5" s="16" t="s">
        <v>29</v>
      </c>
      <c r="G5" s="48" t="s">
        <v>30</v>
      </c>
      <c r="H5" s="68"/>
      <c r="I5" s="64"/>
    </row>
    <row r="6" spans="1:11" ht="278.39999999999998" customHeight="1" x14ac:dyDescent="0.3">
      <c r="A6" s="17">
        <v>1</v>
      </c>
      <c r="B6" s="10">
        <v>19809</v>
      </c>
      <c r="C6" s="31" t="s">
        <v>18</v>
      </c>
      <c r="D6" s="38" t="s">
        <v>33</v>
      </c>
      <c r="E6" s="34" t="s">
        <v>26</v>
      </c>
      <c r="F6" s="34">
        <v>12</v>
      </c>
      <c r="G6" s="18">
        <v>1</v>
      </c>
      <c r="H6" s="45" t="str">
        <f>'APÊNDICE III - MAPA DE PREÇOS'!G5</f>
        <v>ILIMITADO CONFORME O NECESSÁRIO</v>
      </c>
      <c r="I6" s="33">
        <v>12</v>
      </c>
    </row>
    <row r="7" spans="1:11" ht="271.95" customHeight="1" x14ac:dyDescent="0.3">
      <c r="A7" s="17">
        <v>2</v>
      </c>
      <c r="B7" s="32">
        <v>19810</v>
      </c>
      <c r="C7" s="10" t="s">
        <v>18</v>
      </c>
      <c r="D7" s="35" t="s">
        <v>34</v>
      </c>
      <c r="E7" s="34" t="s">
        <v>26</v>
      </c>
      <c r="F7" s="34">
        <v>12</v>
      </c>
      <c r="G7" s="19">
        <v>1</v>
      </c>
      <c r="H7" s="45" t="str">
        <f>'APÊNDICE III - MAPA DE PREÇOS'!G6</f>
        <v>ILIMITADO CONFORME O NECESSÁRIO</v>
      </c>
      <c r="I7" s="33">
        <v>12</v>
      </c>
    </row>
    <row r="8" spans="1:11" ht="309" customHeight="1" x14ac:dyDescent="0.3">
      <c r="A8" s="17">
        <v>3</v>
      </c>
      <c r="B8" s="32">
        <v>19811</v>
      </c>
      <c r="C8" s="10" t="s">
        <v>18</v>
      </c>
      <c r="D8" s="35" t="s">
        <v>35</v>
      </c>
      <c r="E8" s="34" t="s">
        <v>26</v>
      </c>
      <c r="F8" s="34">
        <v>12</v>
      </c>
      <c r="G8" s="19">
        <v>1</v>
      </c>
      <c r="H8" s="45" t="str">
        <f>'APÊNDICE III - MAPA DE PREÇOS'!G7</f>
        <v>ILIMITADO CONFORME O NECESSÁRIO</v>
      </c>
      <c r="I8" s="33">
        <v>12</v>
      </c>
    </row>
    <row r="9" spans="1:11" ht="263.39999999999998" customHeight="1" x14ac:dyDescent="0.3">
      <c r="A9" s="17">
        <v>4</v>
      </c>
      <c r="B9" s="32">
        <v>19812</v>
      </c>
      <c r="C9" s="10" t="s">
        <v>18</v>
      </c>
      <c r="D9" s="35" t="s">
        <v>36</v>
      </c>
      <c r="E9" s="34" t="s">
        <v>26</v>
      </c>
      <c r="F9" s="34">
        <v>12</v>
      </c>
      <c r="G9" s="19">
        <v>1</v>
      </c>
      <c r="H9" s="45" t="str">
        <f>'APÊNDICE III - MAPA DE PREÇOS'!G8</f>
        <v>ILIMITADO CONFORME O NECESSÁRIO</v>
      </c>
      <c r="I9" s="33">
        <v>12</v>
      </c>
    </row>
    <row r="10" spans="1:11" s="9" customFormat="1" ht="146.25" customHeight="1" x14ac:dyDescent="0.3">
      <c r="A10" s="75" t="s">
        <v>27</v>
      </c>
      <c r="B10" s="75"/>
      <c r="C10" s="75"/>
      <c r="D10" s="75"/>
      <c r="E10" s="75"/>
      <c r="F10" s="75"/>
      <c r="G10" s="75"/>
      <c r="H10" s="75"/>
      <c r="I10" s="75"/>
      <c r="J10" s="15"/>
      <c r="K10" s="15"/>
    </row>
    <row r="11" spans="1:11" x14ac:dyDescent="0.3">
      <c r="A11" s="73" t="s">
        <v>8</v>
      </c>
      <c r="B11" s="73"/>
      <c r="C11" s="73"/>
      <c r="D11" s="73"/>
      <c r="E11" s="73"/>
      <c r="F11" s="73"/>
      <c r="G11" s="73"/>
      <c r="H11" s="73"/>
      <c r="I11" s="73"/>
    </row>
    <row r="12" spans="1:11" ht="19.95" customHeight="1" x14ac:dyDescent="0.3">
      <c r="A12" s="74" t="s">
        <v>37</v>
      </c>
      <c r="B12" s="74"/>
      <c r="C12" s="79" t="s">
        <v>9</v>
      </c>
      <c r="D12" s="80"/>
      <c r="E12" s="80"/>
      <c r="F12" s="80"/>
      <c r="G12" s="80"/>
      <c r="H12" s="80"/>
      <c r="I12" s="81"/>
    </row>
    <row r="13" spans="1:11" ht="33" customHeight="1" x14ac:dyDescent="0.3">
      <c r="A13" s="82" t="s">
        <v>22</v>
      </c>
      <c r="B13" s="82"/>
      <c r="C13" s="83" t="s">
        <v>23</v>
      </c>
      <c r="D13" s="83"/>
      <c r="E13" s="83"/>
      <c r="F13" s="83"/>
      <c r="G13" s="83"/>
      <c r="H13" s="83"/>
      <c r="I13" s="83"/>
    </row>
    <row r="14" spans="1:11" ht="34.200000000000003" customHeight="1" x14ac:dyDescent="0.3">
      <c r="A14" s="84" t="s">
        <v>38</v>
      </c>
      <c r="B14" s="84"/>
      <c r="C14" s="83" t="s">
        <v>24</v>
      </c>
      <c r="D14" s="83"/>
      <c r="E14" s="83"/>
      <c r="F14" s="83"/>
      <c r="G14" s="83"/>
      <c r="H14" s="83"/>
      <c r="I14" s="83"/>
    </row>
    <row r="15" spans="1:11" x14ac:dyDescent="0.3">
      <c r="A15" s="76" t="s">
        <v>10</v>
      </c>
      <c r="B15" s="77"/>
      <c r="C15" s="77"/>
      <c r="D15" s="77"/>
      <c r="E15" s="77"/>
      <c r="F15" s="77"/>
      <c r="G15" s="77"/>
      <c r="H15" s="77"/>
      <c r="I15" s="78"/>
    </row>
    <row r="16" spans="1:11" x14ac:dyDescent="0.3">
      <c r="A16" s="76" t="s">
        <v>11</v>
      </c>
      <c r="B16" s="77"/>
      <c r="C16" s="77"/>
      <c r="D16" s="77"/>
      <c r="E16" s="77"/>
      <c r="F16" s="77"/>
      <c r="G16" s="77"/>
      <c r="H16" s="77"/>
      <c r="I16" s="78"/>
    </row>
    <row r="17" spans="1:9" x14ac:dyDescent="0.3">
      <c r="A17" s="76" t="s">
        <v>12</v>
      </c>
      <c r="B17" s="77"/>
      <c r="C17" s="77"/>
      <c r="D17" s="77"/>
      <c r="E17" s="77"/>
      <c r="F17" s="77"/>
      <c r="G17" s="77"/>
      <c r="H17" s="77"/>
      <c r="I17" s="78"/>
    </row>
    <row r="18" spans="1:9" ht="39.75" customHeight="1" x14ac:dyDescent="0.3">
      <c r="I18" s="20"/>
    </row>
    <row r="19" spans="1:9" x14ac:dyDescent="0.3">
      <c r="I19" s="20"/>
    </row>
    <row r="20" spans="1:9" ht="183" customHeight="1" x14ac:dyDescent="0.3">
      <c r="I20" s="20"/>
    </row>
    <row r="21" spans="1:9" ht="156.75" customHeight="1" x14ac:dyDescent="0.3">
      <c r="I21" s="20"/>
    </row>
    <row r="22" spans="1:9" ht="59.25" customHeight="1" x14ac:dyDescent="0.3">
      <c r="I22" s="20"/>
    </row>
    <row r="23" spans="1:9" x14ac:dyDescent="0.3">
      <c r="I23" s="20"/>
    </row>
    <row r="24" spans="1:9" x14ac:dyDescent="0.3">
      <c r="I24" s="20"/>
    </row>
    <row r="25" spans="1:9" ht="59.25" customHeight="1" x14ac:dyDescent="0.3">
      <c r="I25" s="20"/>
    </row>
    <row r="26" spans="1:9" ht="57" customHeight="1" x14ac:dyDescent="0.3">
      <c r="I26" s="20"/>
    </row>
    <row r="27" spans="1:9" x14ac:dyDescent="0.3">
      <c r="I27" s="20"/>
    </row>
    <row r="28" spans="1:9" x14ac:dyDescent="0.3">
      <c r="I28" s="20"/>
    </row>
    <row r="29" spans="1:9" x14ac:dyDescent="0.3">
      <c r="I29" s="20"/>
    </row>
    <row r="30" spans="1:9" ht="49.5" customHeight="1" x14ac:dyDescent="0.3">
      <c r="I30" s="20"/>
    </row>
    <row r="31" spans="1:9" x14ac:dyDescent="0.3">
      <c r="I31" s="20"/>
    </row>
    <row r="32" spans="1:9" x14ac:dyDescent="0.3">
      <c r="I32" s="20"/>
    </row>
    <row r="33" spans="9:9" x14ac:dyDescent="0.3">
      <c r="I33" s="20"/>
    </row>
    <row r="34" spans="9:9" x14ac:dyDescent="0.3">
      <c r="I34" s="20"/>
    </row>
    <row r="35" spans="9:9" x14ac:dyDescent="0.3">
      <c r="I35" s="20"/>
    </row>
    <row r="36" spans="9:9" x14ac:dyDescent="0.3">
      <c r="I36" s="20"/>
    </row>
    <row r="37" spans="9:9" x14ac:dyDescent="0.3">
      <c r="I37" s="20"/>
    </row>
    <row r="38" spans="9:9" x14ac:dyDescent="0.3">
      <c r="I38" s="20"/>
    </row>
    <row r="39" spans="9:9" x14ac:dyDescent="0.3">
      <c r="I39" s="20"/>
    </row>
    <row r="40" spans="9:9" x14ac:dyDescent="0.3">
      <c r="I40" s="20"/>
    </row>
    <row r="41" spans="9:9" x14ac:dyDescent="0.3">
      <c r="I41" s="20"/>
    </row>
    <row r="42" spans="9:9" x14ac:dyDescent="0.3">
      <c r="I42" s="20"/>
    </row>
    <row r="43" spans="9:9" x14ac:dyDescent="0.3">
      <c r="I43" s="20"/>
    </row>
    <row r="44" spans="9:9" x14ac:dyDescent="0.3">
      <c r="I44" s="20"/>
    </row>
    <row r="45" spans="9:9" x14ac:dyDescent="0.3">
      <c r="I45" s="20"/>
    </row>
    <row r="46" spans="9:9" ht="77.25" customHeight="1" x14ac:dyDescent="0.3">
      <c r="I46" s="20"/>
    </row>
    <row r="47" spans="9:9" x14ac:dyDescent="0.3">
      <c r="I47" s="20"/>
    </row>
    <row r="48" spans="9:9" x14ac:dyDescent="0.3">
      <c r="I48" s="20"/>
    </row>
    <row r="49" spans="9:9" x14ac:dyDescent="0.3">
      <c r="I49" s="20"/>
    </row>
    <row r="50" spans="9:9" x14ac:dyDescent="0.3">
      <c r="I50" s="20"/>
    </row>
    <row r="51" spans="9:9" x14ac:dyDescent="0.3">
      <c r="I51" s="20"/>
    </row>
    <row r="52" spans="9:9" ht="77.25" customHeight="1" x14ac:dyDescent="0.3">
      <c r="I52" s="20"/>
    </row>
    <row r="53" spans="9:9" x14ac:dyDescent="0.3">
      <c r="I53" s="20"/>
    </row>
    <row r="54" spans="9:9" x14ac:dyDescent="0.3">
      <c r="I54" s="20"/>
    </row>
    <row r="55" spans="9:9" x14ac:dyDescent="0.3">
      <c r="I55" s="20"/>
    </row>
    <row r="56" spans="9:9" x14ac:dyDescent="0.3">
      <c r="I56" s="20"/>
    </row>
    <row r="57" spans="9:9" x14ac:dyDescent="0.3">
      <c r="I57" s="20"/>
    </row>
    <row r="58" spans="9:9" x14ac:dyDescent="0.3">
      <c r="I58" s="20"/>
    </row>
    <row r="59" spans="9:9" x14ac:dyDescent="0.3">
      <c r="I59" s="20"/>
    </row>
    <row r="60" spans="9:9" x14ac:dyDescent="0.3">
      <c r="I60" s="20"/>
    </row>
    <row r="61" spans="9:9" x14ac:dyDescent="0.3">
      <c r="I61" s="20"/>
    </row>
    <row r="62" spans="9:9" x14ac:dyDescent="0.3">
      <c r="I62" s="20"/>
    </row>
    <row r="63" spans="9:9" x14ac:dyDescent="0.3">
      <c r="I63" s="20"/>
    </row>
    <row r="64" spans="9:9" x14ac:dyDescent="0.3">
      <c r="I64" s="20"/>
    </row>
    <row r="65" spans="9:9" ht="77.25" customHeight="1" x14ac:dyDescent="0.3">
      <c r="I65" s="20"/>
    </row>
    <row r="66" spans="9:9" x14ac:dyDescent="0.3">
      <c r="I66" s="20"/>
    </row>
    <row r="67" spans="9:9" x14ac:dyDescent="0.3">
      <c r="I67" s="20"/>
    </row>
    <row r="69" spans="9:9" x14ac:dyDescent="0.3">
      <c r="I69" s="20"/>
    </row>
    <row r="70" spans="9:9" x14ac:dyDescent="0.3">
      <c r="I70" s="20"/>
    </row>
    <row r="79" spans="9:9" ht="51.75" customHeight="1" x14ac:dyDescent="0.3"/>
    <row r="80" spans="9:9" ht="77.25" customHeight="1" x14ac:dyDescent="0.3"/>
    <row r="90" ht="29.25" customHeight="1" x14ac:dyDescent="0.3"/>
    <row r="92" ht="30.75" customHeight="1" x14ac:dyDescent="0.3"/>
    <row r="93" ht="33" customHeight="1" x14ac:dyDescent="0.3"/>
    <row r="94" ht="77.25" customHeight="1" x14ac:dyDescent="0.3"/>
    <row r="95" ht="77.25" customHeight="1" x14ac:dyDescent="0.3"/>
    <row r="96" ht="77.25" customHeight="1" x14ac:dyDescent="0.3"/>
    <row r="97" ht="77.25" customHeight="1" x14ac:dyDescent="0.3"/>
    <row r="98" ht="77.25" customHeight="1" x14ac:dyDescent="0.3"/>
    <row r="99" ht="77.25" customHeight="1" x14ac:dyDescent="0.3"/>
    <row r="100" ht="77.25" customHeight="1" x14ac:dyDescent="0.3"/>
    <row r="101" ht="77.25" customHeight="1" x14ac:dyDescent="0.3"/>
    <row r="102" ht="77.25" customHeight="1" x14ac:dyDescent="0.3"/>
    <row r="103" ht="77.25" customHeight="1" x14ac:dyDescent="0.3"/>
    <row r="104" ht="77.25" customHeight="1" x14ac:dyDescent="0.3"/>
    <row r="105" ht="77.25" customHeight="1" x14ac:dyDescent="0.3"/>
    <row r="106" ht="77.25" customHeight="1" x14ac:dyDescent="0.3"/>
    <row r="107" ht="77.25" customHeight="1" x14ac:dyDescent="0.3"/>
    <row r="108" ht="77.25" customHeight="1" x14ac:dyDescent="0.3"/>
    <row r="109" ht="77.25" customHeight="1" x14ac:dyDescent="0.3"/>
    <row r="110" ht="77.25" customHeight="1" x14ac:dyDescent="0.3"/>
    <row r="111" ht="77.25" customHeight="1" x14ac:dyDescent="0.3"/>
    <row r="112" ht="77.25" customHeight="1" x14ac:dyDescent="0.3"/>
    <row r="114" ht="30.6" customHeight="1" x14ac:dyDescent="0.3"/>
    <row r="120" ht="26.25" customHeight="1" x14ac:dyDescent="0.3"/>
    <row r="121" ht="31.5" customHeight="1" x14ac:dyDescent="0.3"/>
    <row r="140" spans="1:11" s="2" customFormat="1" x14ac:dyDescent="0.3">
      <c r="A140" s="36"/>
      <c r="B140" s="37"/>
      <c r="C140" s="37"/>
      <c r="D140" s="22"/>
      <c r="E140" s="14"/>
      <c r="F140" s="14"/>
      <c r="G140" s="14"/>
      <c r="H140" s="21"/>
      <c r="I140" s="15"/>
      <c r="J140" s="21"/>
      <c r="K140" s="21"/>
    </row>
    <row r="141" spans="1:11" s="2" customFormat="1" x14ac:dyDescent="0.3">
      <c r="A141" s="36"/>
      <c r="B141" s="37"/>
      <c r="C141" s="37"/>
      <c r="D141" s="22"/>
      <c r="E141" s="14"/>
      <c r="F141" s="14"/>
      <c r="G141" s="14"/>
      <c r="H141" s="21"/>
      <c r="I141" s="15"/>
      <c r="J141" s="21"/>
      <c r="K141" s="21"/>
    </row>
    <row r="142" spans="1:11" s="2" customFormat="1" x14ac:dyDescent="0.3">
      <c r="A142" s="36"/>
      <c r="B142" s="37"/>
      <c r="C142" s="37"/>
      <c r="D142" s="22"/>
      <c r="E142" s="14"/>
      <c r="F142" s="14"/>
      <c r="G142" s="14"/>
      <c r="H142" s="21"/>
      <c r="I142" s="15"/>
      <c r="J142" s="21"/>
      <c r="K142" s="21"/>
    </row>
  </sheetData>
  <autoFilter ref="A5:I11" xr:uid="{38D8C13A-BC29-4E6D-8EBA-48CF77A8B13E}"/>
  <dataConsolidate/>
  <mergeCells count="22">
    <mergeCell ref="A1:I1"/>
    <mergeCell ref="A2:I2"/>
    <mergeCell ref="A3:I3"/>
    <mergeCell ref="A4:A5"/>
    <mergeCell ref="B4:B5"/>
    <mergeCell ref="C4:C5"/>
    <mergeCell ref="E4:E5"/>
    <mergeCell ref="D4:D5"/>
    <mergeCell ref="I4:I5"/>
    <mergeCell ref="H4:H5"/>
    <mergeCell ref="F4:G4"/>
    <mergeCell ref="A16:I16"/>
    <mergeCell ref="A17:I17"/>
    <mergeCell ref="A13:B13"/>
    <mergeCell ref="C13:I13"/>
    <mergeCell ref="A14:B14"/>
    <mergeCell ref="C14:I14"/>
    <mergeCell ref="A11:I11"/>
    <mergeCell ref="A12:B12"/>
    <mergeCell ref="A10:I10"/>
    <mergeCell ref="A15:I15"/>
    <mergeCell ref="C12:I12"/>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C17-464B-4B7C-9B4F-9C7A0FD947D2}">
  <dimension ref="A1:K28"/>
  <sheetViews>
    <sheetView tabSelected="1" zoomScaleNormal="100" workbookViewId="0">
      <selection activeCell="D17" sqref="D17"/>
    </sheetView>
  </sheetViews>
  <sheetFormatPr defaultColWidth="8.88671875" defaultRowHeight="13.8" x14ac:dyDescent="0.25"/>
  <cols>
    <col min="1" max="1" width="6.44140625" style="8" customWidth="1"/>
    <col min="2" max="2" width="8.109375" style="8" customWidth="1"/>
    <col min="3" max="3" width="10.6640625" style="8" customWidth="1"/>
    <col min="4" max="4" width="58.5546875" style="8" customWidth="1"/>
    <col min="5" max="5" width="14.109375" style="8" customWidth="1"/>
    <col min="6" max="6" width="12.88671875" style="8" customWidth="1"/>
    <col min="7" max="7" width="23.33203125" style="44" customWidth="1"/>
    <col min="8" max="8" width="13.33203125" style="8" customWidth="1"/>
    <col min="9" max="9" width="16.6640625" style="8" customWidth="1"/>
    <col min="10" max="10" width="17" style="8" customWidth="1"/>
    <col min="11" max="11" width="18.5546875" style="8" customWidth="1"/>
    <col min="12" max="15" width="8.88671875" style="8"/>
    <col min="16" max="16" width="9.33203125" style="8" bestFit="1" customWidth="1"/>
    <col min="17" max="17" width="11.44140625" style="8" bestFit="1" customWidth="1"/>
    <col min="18" max="16384" width="8.88671875" style="8"/>
  </cols>
  <sheetData>
    <row r="1" spans="1:11" s="4" customFormat="1" ht="66.599999999999994" customHeight="1" x14ac:dyDescent="0.25">
      <c r="A1" s="91"/>
      <c r="B1" s="91"/>
      <c r="C1" s="91"/>
      <c r="D1" s="91"/>
      <c r="E1" s="91"/>
      <c r="F1" s="91"/>
      <c r="G1" s="91"/>
      <c r="H1" s="91"/>
      <c r="I1" s="91"/>
      <c r="J1" s="91"/>
      <c r="K1" s="91"/>
    </row>
    <row r="2" spans="1:11" s="4" customFormat="1" ht="55.95" customHeight="1" x14ac:dyDescent="0.25">
      <c r="A2" s="63" t="s">
        <v>13</v>
      </c>
      <c r="B2" s="63"/>
      <c r="C2" s="63"/>
      <c r="D2" s="63"/>
      <c r="E2" s="63"/>
      <c r="F2" s="63"/>
      <c r="G2" s="63"/>
      <c r="H2" s="63"/>
      <c r="I2" s="63"/>
      <c r="J2" s="63"/>
      <c r="K2" s="63"/>
    </row>
    <row r="3" spans="1:11" s="4" customFormat="1" x14ac:dyDescent="0.25">
      <c r="A3" s="92" t="str">
        <f>'APÊNDICE II-MEMÓRIA DE CÁLCULO'!A3:I3</f>
        <v>LOCAÇÃO DE EQUIPAMENTO LABORATORIAL E FORNECIMENTO DE REAGENTES, DILUENTES E SOLUÇÕES</v>
      </c>
      <c r="B3" s="92"/>
      <c r="C3" s="92"/>
      <c r="D3" s="92"/>
      <c r="E3" s="92"/>
      <c r="F3" s="92"/>
      <c r="G3" s="92"/>
      <c r="H3" s="92"/>
      <c r="I3" s="92"/>
      <c r="J3" s="92"/>
      <c r="K3" s="92"/>
    </row>
    <row r="4" spans="1:11" ht="84" customHeight="1" x14ac:dyDescent="0.25">
      <c r="A4" s="16" t="s">
        <v>1</v>
      </c>
      <c r="B4" s="16" t="s">
        <v>2</v>
      </c>
      <c r="C4" s="16" t="s">
        <v>3</v>
      </c>
      <c r="D4" s="16" t="s">
        <v>19</v>
      </c>
      <c r="E4" s="16" t="s">
        <v>5</v>
      </c>
      <c r="F4" s="16" t="s">
        <v>6</v>
      </c>
      <c r="G4" s="16" t="s">
        <v>43</v>
      </c>
      <c r="H4" s="23" t="s">
        <v>21</v>
      </c>
      <c r="I4" s="23" t="s">
        <v>39</v>
      </c>
      <c r="J4" s="24" t="s">
        <v>40</v>
      </c>
      <c r="K4" s="16" t="s">
        <v>41</v>
      </c>
    </row>
    <row r="5" spans="1:11" ht="262.2" x14ac:dyDescent="0.25">
      <c r="A5" s="11">
        <v>1</v>
      </c>
      <c r="B5" s="10">
        <f>'APÊNDICE II-MEMÓRIA DE CÁLCULO'!B6</f>
        <v>19809</v>
      </c>
      <c r="C5" s="12" t="str">
        <f>'APÊNDICE II-MEMÓRIA DE CÁLCULO'!C6</f>
        <v>-</v>
      </c>
      <c r="D5" s="13" t="str">
        <f>'APÊNDICE II-MEMÓRIA DE CÁLCULO'!D6</f>
        <v>Locação de equipamento analisador hematológico automatizado - em regime de comodato, tipo sistema fechado, novo, de primeiro uso e fabricação recente (máximo 12 meses), com fornecimento contínuo de todos os reagentes, controles, calibradores, consumíveis e acessórios necessários ao pleno funcionamento, devidamente registrados ou notificados na ANVISA. O equipamento deverá realizar hemograma completo com, no mínimo, 18 parâmetros (WBC, LYM#, MID#, GRA#, LYM%, MID%, GRA%, RBC, HGB, HCT, MCV, MCH, MCHC, RDW, PLT, MPV, PCT e PDW), com diferenciação leucocitária de 3 partes, produtividade mínima de 40 amostras por hora, volume de amostra ≤ 20 µL, capacidade de armazenamento de no mínimo 2.000 resultados com histogramas, software em português com interface compatível com impressora (interna ou externa) e sistema LIS, preferencialmente com integração bidirecional (bidi). Deve acompanhar nobreak, impressora compatível, homogeneizador de tubos (quando aplicável), instalação, calibração, validação, treinamento da equipe técnica e manutenção preventiva e corretiva durante toda a vigência contratual, com suporte técnico local em até 48 horas úteis e substituição do equipamento em caso de falha não solucionada no prazo. A amostragem poderá ser manual ou automática, com suporte para racks, conforme modelo ofertado.</v>
      </c>
      <c r="E5" s="12" t="str">
        <f>'APÊNDICE II-MEMÓRIA DE CÁLCULO'!E6</f>
        <v xml:space="preserve">MÊS </v>
      </c>
      <c r="F5" s="25">
        <f>'APÊNDICE II-MEMÓRIA DE CÁLCULO'!I6</f>
        <v>12</v>
      </c>
      <c r="G5" s="43" t="s">
        <v>44</v>
      </c>
      <c r="H5" s="26" t="s">
        <v>17</v>
      </c>
      <c r="I5" s="27">
        <v>4900</v>
      </c>
      <c r="J5" s="28">
        <f>I5</f>
        <v>4900</v>
      </c>
      <c r="K5" s="29">
        <f t="shared" ref="K5:K8" si="0">J5*F5</f>
        <v>58800</v>
      </c>
    </row>
    <row r="6" spans="1:11" ht="248.4" x14ac:dyDescent="0.25">
      <c r="A6" s="11">
        <v>2</v>
      </c>
      <c r="B6" s="10">
        <f>'APÊNDICE II-MEMÓRIA DE CÁLCULO'!B7</f>
        <v>19810</v>
      </c>
      <c r="C6" s="12" t="str">
        <f>'APÊNDICE II-MEMÓRIA DE CÁLCULO'!C7</f>
        <v>-</v>
      </c>
      <c r="D6" s="13" t="str">
        <f>'APÊNDICE II-MEMÓRIA DE CÁLCULO'!D7</f>
        <v>Locação de analisador bioquímico automatizado - novo, de primeiro uso, com fabricação recente (no máximo 12 meses), cedido em regime de comodato, incluindo o fornecimento contínuo de todos os reagentes, controles, calibradores, consumíveis e acessórios necessários para a realização de exames laboratoriais de rotina e urgência, como glicose, ureia, creatinina, TGO, TGP, gama GT, colesterol total e frações, triglicerídeos, ácido úrico, fosfatase alcalina, bilirrubinas, entre outros. O equipamento deve operar em sistema fechado, com capacidade mínima de 200 testes por hora, aceitar amostragem automática ou manual, com bandeja para tubos ou racks e compartimento refrigerado para reagentes. Deve possuir sistema de leitura fotométrico, interface de usuário em português, armazenamento de resultados com rastreabilidade e compatibilidade com sistema LIS, preferencialmente com interface bidirecional. A locação deve incluir instalação, calibração, validação e treinamento da equipe técnica, bem como manutenção preventiva e corretiva durante toda a vigência contratual, com suporte técnico local em até 48 horas úteis e substituição do equipamento em caso de falha não solucionada nesse prazo. A impressora fornecida deve ser totalmente compatível com o sistema do equipamento, permitindo a emissão direta dos resultados.</v>
      </c>
      <c r="E6" s="12" t="str">
        <f>'APÊNDICE II-MEMÓRIA DE CÁLCULO'!E7</f>
        <v xml:space="preserve">MÊS </v>
      </c>
      <c r="F6" s="25">
        <f>'APÊNDICE II-MEMÓRIA DE CÁLCULO'!I7</f>
        <v>12</v>
      </c>
      <c r="G6" s="43" t="s">
        <v>44</v>
      </c>
      <c r="H6" s="26" t="s">
        <v>17</v>
      </c>
      <c r="I6" s="30">
        <v>6650</v>
      </c>
      <c r="J6" s="28">
        <f t="shared" ref="J6:J8" si="1">I6</f>
        <v>6650</v>
      </c>
      <c r="K6" s="29">
        <f t="shared" si="0"/>
        <v>79800</v>
      </c>
    </row>
    <row r="7" spans="1:11" ht="289.8" x14ac:dyDescent="0.25">
      <c r="A7" s="11">
        <v>3</v>
      </c>
      <c r="B7" s="10">
        <f>'APÊNDICE II-MEMÓRIA DE CÁLCULO'!B8</f>
        <v>19811</v>
      </c>
      <c r="C7" s="12" t="str">
        <f>'APÊNDICE II-MEMÓRIA DE CÁLCULO'!C8</f>
        <v>-</v>
      </c>
      <c r="D7" s="13" t="str">
        <f>'APÊNDICE II-MEMÓRIA DE CÁLCULO'!D8</f>
        <v>Locação de analisador automatizado de coagulação – novo, de primeiro uso e fabricação recente (máximo 12 meses), cedido em regime de comodato, com fornecimento contínuo de todos os reagentes, controles, calibradores, consumíveis e acessórios compatíveis, devidamente registrados ou notificados na ANVISA. O equipamento deverá operar em sistema semiautomático, com pelo menos 1 canal de medição, controle de temperatura constante (37 °C ± 0,1 °C), cronômetro interno e detecção fotométrica para determinação dos principais testes de coagulação: TP (tempo de protrombina), TTPA (tempo de tromboplastina parcial ativada), TT (tempo de trombina) e fibrinogênio, entre outros. Deve dispor de incubadora para reagentes e amostras, pipetador manual ou embutido, tela de fácil visualização com interface em português e capacidade de armazenamento de resultados. O equipamento deve ser fornecido com impressora compatível para emissão direta de resultados e permitir exportação de dados para sistemas externos (pendrive ou conexão serial, quando aplicável). A locação inclui instalação, calibração, validação do sistema, treinamento da equipe técnica, manutenção preventiva e corretiva durante toda a vigência contratual, suporte técnico com atendimento local em até 48 horas úteis e substituição do equipamento em caso de falha não resolvida dentro do prazo. Deverão ser disponibilizados coagulômetros com múltiplos canais para os laboratórios de urgência, a fim de garantir maior agilidade e eficiência no processamento das amostras.</v>
      </c>
      <c r="E7" s="12" t="str">
        <f>'APÊNDICE II-MEMÓRIA DE CÁLCULO'!E8</f>
        <v xml:space="preserve">MÊS </v>
      </c>
      <c r="F7" s="25">
        <f>'APÊNDICE II-MEMÓRIA DE CÁLCULO'!I8</f>
        <v>12</v>
      </c>
      <c r="G7" s="43" t="s">
        <v>44</v>
      </c>
      <c r="H7" s="26" t="s">
        <v>17</v>
      </c>
      <c r="I7" s="30">
        <v>4473.08</v>
      </c>
      <c r="J7" s="28">
        <f t="shared" si="1"/>
        <v>4473.08</v>
      </c>
      <c r="K7" s="29">
        <f t="shared" si="0"/>
        <v>53676.959999999999</v>
      </c>
    </row>
    <row r="8" spans="1:11" ht="234.6" x14ac:dyDescent="0.25">
      <c r="A8" s="11">
        <v>4</v>
      </c>
      <c r="B8" s="10">
        <f>'APÊNDICE II-MEMÓRIA DE CÁLCULO'!B9</f>
        <v>19812</v>
      </c>
      <c r="C8" s="12" t="str">
        <f>'APÊNDICE II-MEMÓRIA DE CÁLCULO'!C9</f>
        <v>-</v>
      </c>
      <c r="D8" s="13" t="str">
        <f>'APÊNDICE II-MEMÓRIA DE CÁLCULO'!D9</f>
        <v>Locação de analisador automatizado para ionograma - novo, de primeiro uso e fabricação recente (máximo 12 meses), cedido em regime de comodato, com fornecimento contínuo de todos os reagentes, calibradores, controles, consumíveis e acessórios necessários para a realização de exames de eletrólitos, incluindo sódio (Na+), potássio (K+), cálcio (Ca2+), cloro (Cl-), bicarbonato (HCO3-), magnésio (Mg2+) e outros parâmetros eletrolíticos essenciais. O equipamento deve operar em sistema fechado ou semiaberto, com sistema de leitura por eletrodos seletivos de íons, capacidade para processamento mínimo de 100 amostras por hora, interface de operação em português, armazenamento seguro dos resultados com rastreabilidade, compatibilidade com sistema LIS preferencialmente com comunicação bidirecional (bidi) e interface com impressora integrada ou externa totalmente compatível com o software do equipamento. A locação deve incluir instalação, calibração, validação, treinamento da equipe técnica, manutenção preventiva e corretiva durante toda a vigência contratual, suporte técnico local com atendimento em até 48 horas úteis e substituição do equipamento em caso de falha não solucionada dentro do prazo.</v>
      </c>
      <c r="E8" s="12" t="str">
        <f>'APÊNDICE II-MEMÓRIA DE CÁLCULO'!E9</f>
        <v xml:space="preserve">MÊS </v>
      </c>
      <c r="F8" s="25">
        <f>'APÊNDICE II-MEMÓRIA DE CÁLCULO'!I9</f>
        <v>12</v>
      </c>
      <c r="G8" s="43" t="s">
        <v>44</v>
      </c>
      <c r="H8" s="26" t="s">
        <v>17</v>
      </c>
      <c r="I8" s="30">
        <v>5390</v>
      </c>
      <c r="J8" s="28">
        <f t="shared" si="1"/>
        <v>5390</v>
      </c>
      <c r="K8" s="29">
        <f t="shared" si="0"/>
        <v>64680</v>
      </c>
    </row>
    <row r="9" spans="1:11" ht="21" customHeight="1" x14ac:dyDescent="0.25">
      <c r="A9" s="94" t="s">
        <v>7</v>
      </c>
      <c r="B9" s="94"/>
      <c r="C9" s="94"/>
      <c r="D9" s="94"/>
      <c r="E9" s="94"/>
      <c r="F9" s="94"/>
      <c r="G9" s="94"/>
      <c r="H9" s="94"/>
      <c r="I9" s="94"/>
      <c r="J9" s="95">
        <f>SUM(K5:K8)</f>
        <v>256956.96</v>
      </c>
      <c r="K9" s="95"/>
    </row>
    <row r="10" spans="1:11" ht="162" customHeight="1" x14ac:dyDescent="0.25">
      <c r="A10" s="98" t="s">
        <v>47</v>
      </c>
      <c r="B10" s="98"/>
      <c r="C10" s="98"/>
      <c r="D10" s="98"/>
      <c r="E10" s="98"/>
      <c r="F10" s="98"/>
      <c r="G10" s="98"/>
      <c r="H10" s="98"/>
      <c r="I10" s="98"/>
      <c r="J10" s="98"/>
      <c r="K10" s="98"/>
    </row>
    <row r="11" spans="1:11" x14ac:dyDescent="0.25">
      <c r="A11" s="96" t="s">
        <v>14</v>
      </c>
      <c r="B11" s="96"/>
      <c r="C11" s="97" t="s">
        <v>15</v>
      </c>
      <c r="D11" s="97"/>
      <c r="E11" s="97"/>
      <c r="F11" s="97"/>
      <c r="G11" s="97"/>
      <c r="H11" s="97"/>
      <c r="I11" s="97"/>
      <c r="J11" s="39"/>
      <c r="K11" s="40"/>
    </row>
    <row r="12" spans="1:11" x14ac:dyDescent="0.25">
      <c r="A12" s="93" t="s">
        <v>16</v>
      </c>
      <c r="B12" s="93"/>
      <c r="C12" s="93"/>
      <c r="D12" s="93"/>
      <c r="E12" s="5"/>
      <c r="F12" s="4"/>
      <c r="G12" s="5"/>
      <c r="H12" s="6"/>
      <c r="J12" s="7"/>
      <c r="K12" s="7"/>
    </row>
    <row r="13" spans="1:11" x14ac:dyDescent="0.25">
      <c r="A13" s="4"/>
      <c r="B13" s="4"/>
      <c r="C13" s="4"/>
      <c r="D13" s="4"/>
      <c r="E13" s="5"/>
      <c r="F13" s="4"/>
      <c r="G13" s="5"/>
      <c r="H13" s="5"/>
      <c r="I13" s="4"/>
      <c r="J13" s="7"/>
      <c r="K13" s="7"/>
    </row>
    <row r="14" spans="1:11" x14ac:dyDescent="0.25">
      <c r="A14" s="4"/>
      <c r="B14" s="4"/>
      <c r="C14" s="4"/>
      <c r="D14" s="4"/>
      <c r="E14" s="5"/>
      <c r="F14" s="4"/>
      <c r="G14" s="5"/>
      <c r="H14" s="5"/>
      <c r="I14" s="4"/>
      <c r="J14" s="7"/>
      <c r="K14" s="7"/>
    </row>
    <row r="15" spans="1:11" x14ac:dyDescent="0.25">
      <c r="A15" s="4"/>
      <c r="B15" s="4"/>
      <c r="C15" s="4"/>
      <c r="D15" s="4"/>
      <c r="E15" s="5"/>
      <c r="F15" s="4"/>
      <c r="G15" s="5"/>
      <c r="H15" s="5"/>
      <c r="I15" s="4"/>
      <c r="J15" s="7"/>
      <c r="K15" s="7"/>
    </row>
    <row r="16" spans="1:11" x14ac:dyDescent="0.25">
      <c r="A16" s="4"/>
      <c r="B16" s="4"/>
      <c r="C16" s="4"/>
      <c r="D16" s="4"/>
      <c r="E16" s="5"/>
      <c r="F16" s="4"/>
      <c r="G16" s="5"/>
      <c r="H16" s="5"/>
      <c r="I16" s="4"/>
      <c r="J16" s="7"/>
      <c r="K16" s="7"/>
    </row>
    <row r="17" spans="1:11" x14ac:dyDescent="0.25">
      <c r="A17" s="4"/>
      <c r="B17" s="4"/>
      <c r="C17" s="4"/>
      <c r="D17" s="4"/>
      <c r="E17" s="5"/>
      <c r="F17" s="4"/>
      <c r="G17" s="5"/>
      <c r="H17" s="5"/>
      <c r="I17" s="4"/>
      <c r="J17" s="7"/>
      <c r="K17" s="7"/>
    </row>
    <row r="18" spans="1:11" x14ac:dyDescent="0.25">
      <c r="A18" s="4"/>
      <c r="B18" s="4"/>
      <c r="C18" s="4"/>
      <c r="D18" s="4"/>
      <c r="E18" s="5"/>
      <c r="F18" s="4"/>
      <c r="G18" s="5"/>
      <c r="H18" s="5"/>
      <c r="I18" s="4"/>
      <c r="J18" s="7"/>
      <c r="K18" s="7"/>
    </row>
    <row r="19" spans="1:11" x14ac:dyDescent="0.25">
      <c r="A19" s="4"/>
      <c r="B19" s="4"/>
      <c r="C19" s="4"/>
      <c r="D19" s="4"/>
      <c r="E19" s="5"/>
      <c r="F19" s="4"/>
      <c r="G19" s="5"/>
      <c r="H19" s="5"/>
      <c r="I19" s="4"/>
      <c r="J19" s="7"/>
      <c r="K19" s="7"/>
    </row>
    <row r="20" spans="1:11" x14ac:dyDescent="0.25">
      <c r="A20" s="4"/>
      <c r="B20" s="4"/>
      <c r="C20" s="4"/>
      <c r="D20" s="4"/>
      <c r="E20" s="5"/>
      <c r="F20" s="4"/>
      <c r="G20" s="5"/>
      <c r="H20" s="5"/>
      <c r="I20" s="4"/>
      <c r="J20" s="7"/>
      <c r="K20" s="7"/>
    </row>
    <row r="21" spans="1:11" x14ac:dyDescent="0.25">
      <c r="A21" s="4"/>
      <c r="B21" s="4"/>
      <c r="C21" s="4"/>
      <c r="D21" s="4"/>
      <c r="E21" s="5"/>
      <c r="F21" s="4"/>
      <c r="G21" s="5"/>
      <c r="H21" s="5"/>
      <c r="I21" s="4"/>
      <c r="J21" s="7"/>
      <c r="K21" s="3"/>
    </row>
    <row r="22" spans="1:11" x14ac:dyDescent="0.25">
      <c r="A22" s="4"/>
      <c r="B22" s="4"/>
      <c r="C22" s="4"/>
      <c r="D22" s="4"/>
      <c r="E22" s="5"/>
      <c r="F22" s="4"/>
      <c r="G22" s="5"/>
      <c r="H22" s="5"/>
      <c r="I22" s="4"/>
      <c r="J22" s="7"/>
      <c r="K22" s="3"/>
    </row>
    <row r="23" spans="1:11" x14ac:dyDescent="0.25">
      <c r="A23" s="4"/>
      <c r="B23" s="4"/>
      <c r="C23" s="4"/>
      <c r="D23" s="4"/>
      <c r="E23" s="5"/>
      <c r="F23" s="4"/>
      <c r="G23" s="5"/>
      <c r="H23" s="5"/>
      <c r="I23" s="4"/>
      <c r="J23" s="7"/>
      <c r="K23" s="3"/>
    </row>
    <row r="24" spans="1:11" x14ac:dyDescent="0.25">
      <c r="A24" s="4"/>
      <c r="B24" s="4"/>
      <c r="C24" s="4"/>
      <c r="D24" s="4"/>
      <c r="E24" s="5"/>
      <c r="F24" s="4"/>
      <c r="G24" s="5"/>
      <c r="H24" s="5"/>
      <c r="I24" s="4"/>
      <c r="J24" s="7"/>
      <c r="K24" s="3"/>
    </row>
    <row r="25" spans="1:11" x14ac:dyDescent="0.25">
      <c r="A25" s="4"/>
      <c r="B25" s="4"/>
      <c r="C25" s="4"/>
      <c r="D25" s="4"/>
      <c r="E25" s="5"/>
      <c r="F25" s="4"/>
      <c r="G25" s="5"/>
      <c r="H25" s="5"/>
      <c r="I25" s="4"/>
      <c r="J25" s="7"/>
      <c r="K25" s="3"/>
    </row>
    <row r="26" spans="1:11" x14ac:dyDescent="0.25">
      <c r="A26" s="4"/>
      <c r="B26" s="4"/>
      <c r="C26" s="4"/>
      <c r="D26" s="4"/>
      <c r="E26" s="5"/>
      <c r="F26" s="4"/>
      <c r="G26" s="5"/>
      <c r="H26" s="5"/>
      <c r="I26" s="4"/>
      <c r="J26" s="7"/>
      <c r="K26" s="3"/>
    </row>
    <row r="27" spans="1:11" x14ac:dyDescent="0.25">
      <c r="A27" s="4"/>
      <c r="B27" s="4"/>
      <c r="C27" s="4"/>
      <c r="D27" s="4"/>
      <c r="E27" s="5"/>
      <c r="F27" s="4"/>
      <c r="G27" s="5"/>
      <c r="H27" s="5"/>
      <c r="I27" s="4"/>
      <c r="J27" s="7"/>
      <c r="K27" s="3"/>
    </row>
    <row r="28" spans="1:11" x14ac:dyDescent="0.25">
      <c r="A28" s="4"/>
      <c r="B28" s="4"/>
      <c r="C28" s="4"/>
      <c r="D28" s="4"/>
      <c r="E28" s="5"/>
      <c r="F28" s="4"/>
      <c r="G28" s="5"/>
      <c r="H28" s="5"/>
      <c r="I28" s="4"/>
      <c r="J28" s="7"/>
      <c r="K28" s="3"/>
    </row>
  </sheetData>
  <mergeCells count="9">
    <mergeCell ref="A1:K1"/>
    <mergeCell ref="A2:K2"/>
    <mergeCell ref="A3:K3"/>
    <mergeCell ref="A12:D12"/>
    <mergeCell ref="A9:I9"/>
    <mergeCell ref="J9:K9"/>
    <mergeCell ref="A11:B11"/>
    <mergeCell ref="C11:I11"/>
    <mergeCell ref="A10:K10"/>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APÊNDICE I - ESPECIF. E QUANT.</vt:lpstr>
      <vt:lpstr>APÊNDICE II-MEMÓRIA DE CÁLCULO</vt:lpstr>
      <vt:lpstr>APÊNDICE III - MAPA DE PREÇOS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Eduarda Pereira</dc:creator>
  <cp:lastModifiedBy>Compras Toritama Toritama</cp:lastModifiedBy>
  <dcterms:created xsi:type="dcterms:W3CDTF">2023-12-18T12:47:29Z</dcterms:created>
  <dcterms:modified xsi:type="dcterms:W3CDTF">2025-10-06T17:28:35Z</dcterms:modified>
</cp:coreProperties>
</file>